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'Sheet1'!$A$1:$V$11</definedName>
  </definedNames>
  <calcPr fullCalcOnLoad="1"/>
</workbook>
</file>

<file path=xl/sharedStrings.xml><?xml version="1.0" encoding="utf-8"?>
<sst xmlns="http://schemas.openxmlformats.org/spreadsheetml/2006/main" count="52" uniqueCount="25">
  <si>
    <t>Мед</t>
  </si>
  <si>
    <t>Алуминий</t>
  </si>
  <si>
    <t>Цинк</t>
  </si>
  <si>
    <t>Черен скрап</t>
  </si>
  <si>
    <t>1510</t>
  </si>
  <si>
    <t>2007</t>
  </si>
  <si>
    <t xml:space="preserve"> </t>
  </si>
  <si>
    <t>Олово и 
акумулатори</t>
  </si>
  <si>
    <t>Неръждаема 
стомана</t>
  </si>
  <si>
    <t>тона</t>
  </si>
  <si>
    <t>Внос</t>
  </si>
  <si>
    <t>Износ</t>
  </si>
  <si>
    <t>Добито в страната</t>
  </si>
  <si>
    <t>Потребено в страната</t>
  </si>
  <si>
    <t>2008</t>
  </si>
  <si>
    <t>КОЛИЧЕСТВА СКРАП</t>
  </si>
  <si>
    <t>2009</t>
  </si>
  <si>
    <t>Сравнение 07/08   внос</t>
  </si>
  <si>
    <t>Сравнение 07/08    в страната</t>
  </si>
  <si>
    <t>Сравнение 07/08  износ</t>
  </si>
  <si>
    <t>Сравнение 07/08  добито в страната</t>
  </si>
  <si>
    <t>Сравнение 08/09   внос</t>
  </si>
  <si>
    <t>Сравнение 08/09    в страната</t>
  </si>
  <si>
    <t>Сравнение 08/09  износ</t>
  </si>
  <si>
    <t>Сравнение 08/09  добито в страната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</si>
</sst>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 ;[Red]\-#,##0\ "/>
    <numFmt numFmtId="173" formatCode="#,##0.0"/>
  </numFmts>
  <fonts count="52">
    <font>
      <sz val="10"/>
      <name val="Arial"/>
      <family val="0"/>
    </font>
    <font>
      <b/>
      <i/>
      <sz val="10"/>
      <name val="Comic Sans MS"/>
      <family val="4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3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3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9" fillId="33" borderId="10" xfId="58" applyNumberFormat="1" applyFont="1" applyFill="1" applyBorder="1" applyAlignment="1">
      <alignment horizontal="center" vertical="center"/>
      <protection/>
    </xf>
    <xf numFmtId="3" fontId="9" fillId="33" borderId="11" xfId="57" applyNumberFormat="1" applyFont="1" applyFill="1" applyBorder="1" applyAlignment="1">
      <alignment horizontal="center" vertical="center"/>
      <protection/>
    </xf>
    <xf numFmtId="3" fontId="9" fillId="34" borderId="12" xfId="58" applyNumberFormat="1" applyFont="1" applyFill="1" applyBorder="1" applyAlignment="1">
      <alignment horizontal="center" vertical="center"/>
      <protection/>
    </xf>
    <xf numFmtId="3" fontId="9" fillId="34" borderId="13" xfId="57" applyNumberFormat="1" applyFont="1" applyFill="1" applyBorder="1" applyAlignment="1">
      <alignment horizontal="center" vertical="center"/>
      <protection/>
    </xf>
    <xf numFmtId="3" fontId="8" fillId="33" borderId="14" xfId="0" applyNumberFormat="1" applyFont="1" applyFill="1" applyBorder="1" applyAlignment="1">
      <alignment horizontal="center" vertical="center"/>
    </xf>
    <xf numFmtId="3" fontId="9" fillId="34" borderId="15" xfId="58" applyNumberFormat="1" applyFont="1" applyFill="1" applyBorder="1" applyAlignment="1">
      <alignment horizontal="center" vertical="center"/>
      <protection/>
    </xf>
    <xf numFmtId="3" fontId="8" fillId="33" borderId="16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172" fontId="11" fillId="33" borderId="0" xfId="0" applyNumberFormat="1" applyFont="1" applyFill="1" applyAlignment="1">
      <alignment vertical="center"/>
    </xf>
    <xf numFmtId="0" fontId="11" fillId="33" borderId="17" xfId="0" applyFont="1" applyFill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172" fontId="6" fillId="33" borderId="19" xfId="0" applyNumberFormat="1" applyFont="1" applyFill="1" applyBorder="1" applyAlignment="1">
      <alignment horizontal="center" vertical="center"/>
    </xf>
    <xf numFmtId="172" fontId="6" fillId="33" borderId="20" xfId="0" applyNumberFormat="1" applyFont="1" applyFill="1" applyBorder="1" applyAlignment="1">
      <alignment horizontal="center" vertical="center" wrapText="1"/>
    </xf>
    <xf numFmtId="172" fontId="6" fillId="33" borderId="21" xfId="0" applyNumberFormat="1" applyFont="1" applyFill="1" applyBorder="1" applyAlignment="1">
      <alignment horizontal="center" vertical="center"/>
    </xf>
    <xf numFmtId="172" fontId="6" fillId="33" borderId="22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172" fontId="6" fillId="33" borderId="24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172" fontId="6" fillId="33" borderId="26" xfId="0" applyNumberFormat="1" applyFont="1" applyFill="1" applyBorder="1" applyAlignment="1">
      <alignment horizontal="center" vertical="center"/>
    </xf>
    <xf numFmtId="172" fontId="6" fillId="33" borderId="16" xfId="0" applyNumberFormat="1" applyFont="1" applyFill="1" applyBorder="1" applyAlignment="1">
      <alignment horizontal="center" vertical="center"/>
    </xf>
    <xf numFmtId="172" fontId="6" fillId="33" borderId="27" xfId="0" applyNumberFormat="1" applyFont="1" applyFill="1" applyBorder="1" applyAlignment="1">
      <alignment horizontal="center" vertical="center"/>
    </xf>
    <xf numFmtId="172" fontId="6" fillId="33" borderId="28" xfId="0" applyNumberFormat="1" applyFont="1" applyFill="1" applyBorder="1" applyAlignment="1">
      <alignment horizontal="center" vertical="center"/>
    </xf>
    <xf numFmtId="172" fontId="6" fillId="33" borderId="29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vertical="center"/>
    </xf>
    <xf numFmtId="172" fontId="8" fillId="33" borderId="19" xfId="0" applyNumberFormat="1" applyFont="1" applyFill="1" applyBorder="1" applyAlignment="1">
      <alignment horizontal="center" vertical="center"/>
    </xf>
    <xf numFmtId="172" fontId="8" fillId="33" borderId="23" xfId="0" applyNumberFormat="1" applyFont="1" applyFill="1" applyBorder="1" applyAlignment="1">
      <alignment horizontal="center" vertical="center"/>
    </xf>
    <xf numFmtId="172" fontId="8" fillId="33" borderId="25" xfId="0" applyNumberFormat="1" applyFont="1" applyFill="1" applyBorder="1" applyAlignment="1">
      <alignment horizontal="center" vertical="center"/>
    </xf>
    <xf numFmtId="9" fontId="10" fillId="33" borderId="23" xfId="0" applyNumberFormat="1" applyFont="1" applyFill="1" applyBorder="1" applyAlignment="1">
      <alignment horizontal="center" vertical="center"/>
    </xf>
    <xf numFmtId="9" fontId="10" fillId="33" borderId="31" xfId="0" applyNumberFormat="1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vertical="center" wrapText="1"/>
    </xf>
    <xf numFmtId="172" fontId="8" fillId="33" borderId="14" xfId="0" applyNumberFormat="1" applyFont="1" applyFill="1" applyBorder="1" applyAlignment="1">
      <alignment horizontal="center" vertical="center"/>
    </xf>
    <xf numFmtId="172" fontId="8" fillId="33" borderId="33" xfId="0" applyNumberFormat="1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 wrapText="1"/>
    </xf>
    <xf numFmtId="172" fontId="8" fillId="33" borderId="26" xfId="0" applyNumberFormat="1" applyFont="1" applyFill="1" applyBorder="1" applyAlignment="1">
      <alignment horizontal="center" vertical="center"/>
    </xf>
    <xf numFmtId="172" fontId="8" fillId="33" borderId="16" xfId="0" applyNumberFormat="1" applyFont="1" applyFill="1" applyBorder="1" applyAlignment="1">
      <alignment horizontal="center" vertical="center"/>
    </xf>
    <xf numFmtId="172" fontId="8" fillId="33" borderId="18" xfId="0" applyNumberFormat="1" applyFont="1" applyFill="1" applyBorder="1" applyAlignment="1">
      <alignment horizontal="center" vertical="center"/>
    </xf>
    <xf numFmtId="9" fontId="10" fillId="33" borderId="35" xfId="0" applyNumberFormat="1" applyFont="1" applyFill="1" applyBorder="1" applyAlignment="1">
      <alignment horizontal="center" vertical="center"/>
    </xf>
    <xf numFmtId="9" fontId="10" fillId="33" borderId="36" xfId="0" applyNumberFormat="1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vertical="center" wrapText="1"/>
    </xf>
    <xf numFmtId="172" fontId="1" fillId="33" borderId="0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38" xfId="0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72" fontId="0" fillId="33" borderId="0" xfId="0" applyNumberFormat="1" applyFill="1" applyBorder="1" applyAlignment="1">
      <alignment vertical="center"/>
    </xf>
    <xf numFmtId="172" fontId="0" fillId="33" borderId="0" xfId="0" applyNumberFormat="1" applyFill="1" applyAlignment="1">
      <alignment vertical="center"/>
    </xf>
    <xf numFmtId="49" fontId="4" fillId="33" borderId="39" xfId="0" applyNumberFormat="1" applyFont="1" applyFill="1" applyBorder="1" applyAlignment="1">
      <alignment horizontal="center" vertical="center" wrapText="1"/>
    </xf>
    <xf numFmtId="49" fontId="4" fillId="33" borderId="40" xfId="0" applyNumberFormat="1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p2008" xfId="57"/>
    <cellStyle name="Normal_Imp200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tabSelected="1" zoomScale="85" zoomScaleNormal="85" zoomScalePageLayoutView="0" workbookViewId="0" topLeftCell="A1">
      <selection activeCell="M15" sqref="M15"/>
    </sheetView>
  </sheetViews>
  <sheetFormatPr defaultColWidth="8.8515625" defaultRowHeight="12.75"/>
  <cols>
    <col min="1" max="1" width="12.00390625" style="12" customWidth="1"/>
    <col min="2" max="2" width="11.00390625" style="50" customWidth="1"/>
    <col min="3" max="3" width="8.421875" style="50" customWidth="1"/>
    <col min="4" max="4" width="8.57421875" style="50" customWidth="1"/>
    <col min="5" max="5" width="10.00390625" style="50" customWidth="1"/>
    <col min="6" max="6" width="8.140625" style="50" customWidth="1"/>
    <col min="7" max="7" width="7.421875" style="12" customWidth="1"/>
    <col min="8" max="8" width="12.8515625" style="50" customWidth="1"/>
    <col min="9" max="9" width="7.421875" style="12" customWidth="1"/>
    <col min="10" max="10" width="8.7109375" style="50" customWidth="1"/>
    <col min="11" max="11" width="7.00390625" style="12" customWidth="1"/>
    <col min="12" max="12" width="9.8515625" style="50" customWidth="1"/>
    <col min="13" max="13" width="8.28125" style="12" customWidth="1"/>
    <col min="14" max="14" width="9.28125" style="50" customWidth="1"/>
    <col min="15" max="15" width="6.8515625" style="12" customWidth="1"/>
    <col min="16" max="16" width="10.140625" style="50" customWidth="1"/>
    <col min="17" max="17" width="10.8515625" style="12" customWidth="1"/>
    <col min="18" max="18" width="7.421875" style="50" customWidth="1"/>
    <col min="19" max="19" width="7.00390625" style="12" customWidth="1"/>
    <col min="20" max="20" width="8.8515625" style="50" customWidth="1"/>
    <col min="21" max="21" width="11.140625" style="12" customWidth="1"/>
    <col min="22" max="16384" width="8.8515625" style="12" customWidth="1"/>
  </cols>
  <sheetData>
    <row r="1" spans="2:27" s="8" customFormat="1" ht="33" customHeight="1" thickBot="1">
      <c r="B1" s="9"/>
      <c r="C1" s="9"/>
      <c r="D1" s="9"/>
      <c r="E1" s="9"/>
      <c r="F1" s="57" t="s">
        <v>15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10"/>
      <c r="W1" s="10"/>
      <c r="X1" s="10"/>
      <c r="Y1" s="10"/>
      <c r="Z1" s="10"/>
      <c r="AA1" s="11"/>
    </row>
    <row r="2" spans="1:21" ht="26.25" customHeight="1" thickBot="1">
      <c r="A2" s="54"/>
      <c r="B2" s="51" t="s">
        <v>5</v>
      </c>
      <c r="C2" s="52"/>
      <c r="D2" s="52"/>
      <c r="E2" s="53"/>
      <c r="F2" s="51" t="s">
        <v>14</v>
      </c>
      <c r="G2" s="52"/>
      <c r="H2" s="52"/>
      <c r="I2" s="52"/>
      <c r="J2" s="52"/>
      <c r="K2" s="52"/>
      <c r="L2" s="52"/>
      <c r="M2" s="53"/>
      <c r="N2" s="51" t="s">
        <v>16</v>
      </c>
      <c r="O2" s="52"/>
      <c r="P2" s="52"/>
      <c r="Q2" s="52"/>
      <c r="R2" s="52"/>
      <c r="S2" s="52"/>
      <c r="T2" s="52"/>
      <c r="U2" s="53"/>
    </row>
    <row r="3" spans="1:21" s="20" customFormat="1" ht="72.75" thickTop="1">
      <c r="A3" s="55"/>
      <c r="B3" s="13" t="s">
        <v>10</v>
      </c>
      <c r="C3" s="14" t="s">
        <v>13</v>
      </c>
      <c r="D3" s="15" t="s">
        <v>11</v>
      </c>
      <c r="E3" s="16" t="s">
        <v>12</v>
      </c>
      <c r="F3" s="13" t="s">
        <v>10</v>
      </c>
      <c r="G3" s="17" t="s">
        <v>17</v>
      </c>
      <c r="H3" s="14" t="s">
        <v>13</v>
      </c>
      <c r="I3" s="17" t="s">
        <v>18</v>
      </c>
      <c r="J3" s="15" t="s">
        <v>11</v>
      </c>
      <c r="K3" s="17" t="s">
        <v>19</v>
      </c>
      <c r="L3" s="18" t="s">
        <v>12</v>
      </c>
      <c r="M3" s="19" t="s">
        <v>20</v>
      </c>
      <c r="N3" s="13" t="s">
        <v>10</v>
      </c>
      <c r="O3" s="17" t="s">
        <v>21</v>
      </c>
      <c r="P3" s="14" t="s">
        <v>13</v>
      </c>
      <c r="Q3" s="17" t="s">
        <v>22</v>
      </c>
      <c r="R3" s="15" t="s">
        <v>11</v>
      </c>
      <c r="S3" s="17" t="s">
        <v>23</v>
      </c>
      <c r="T3" s="18" t="s">
        <v>12</v>
      </c>
      <c r="U3" s="19" t="s">
        <v>24</v>
      </c>
    </row>
    <row r="4" spans="1:21" s="20" customFormat="1" ht="18" customHeight="1" thickBot="1">
      <c r="A4" s="56"/>
      <c r="B4" s="21" t="s">
        <v>9</v>
      </c>
      <c r="C4" s="22" t="s">
        <v>9</v>
      </c>
      <c r="D4" s="22" t="s">
        <v>9</v>
      </c>
      <c r="E4" s="23" t="s">
        <v>9</v>
      </c>
      <c r="F4" s="21" t="s">
        <v>9</v>
      </c>
      <c r="G4" s="22" t="s">
        <v>9</v>
      </c>
      <c r="H4" s="22" t="s">
        <v>9</v>
      </c>
      <c r="I4" s="22" t="s">
        <v>9</v>
      </c>
      <c r="J4" s="22" t="s">
        <v>9</v>
      </c>
      <c r="K4" s="22" t="s">
        <v>9</v>
      </c>
      <c r="L4" s="24" t="s">
        <v>9</v>
      </c>
      <c r="M4" s="25" t="s">
        <v>9</v>
      </c>
      <c r="N4" s="21" t="s">
        <v>9</v>
      </c>
      <c r="O4" s="22" t="s">
        <v>9</v>
      </c>
      <c r="P4" s="22" t="s">
        <v>9</v>
      </c>
      <c r="Q4" s="22" t="s">
        <v>9</v>
      </c>
      <c r="R4" s="22" t="s">
        <v>9</v>
      </c>
      <c r="S4" s="22" t="s">
        <v>9</v>
      </c>
      <c r="T4" s="24" t="s">
        <v>9</v>
      </c>
      <c r="U4" s="25" t="s">
        <v>9</v>
      </c>
    </row>
    <row r="5" spans="1:21" s="20" customFormat="1" ht="29.25" customHeight="1">
      <c r="A5" s="26" t="s">
        <v>3</v>
      </c>
      <c r="B5" s="27">
        <v>294625.33</v>
      </c>
      <c r="C5" s="28">
        <v>922747</v>
      </c>
      <c r="D5" s="28">
        <v>662093.2</v>
      </c>
      <c r="E5" s="29">
        <f aca="true" t="shared" si="0" ref="E5:E10">D5+C5-B5</f>
        <v>1290214.8699999999</v>
      </c>
      <c r="F5" s="1">
        <v>237054.94</v>
      </c>
      <c r="G5" s="30">
        <f aca="true" t="shared" si="1" ref="G5:G10">F5/B5</f>
        <v>0.804597961757056</v>
      </c>
      <c r="H5" s="28">
        <v>882776</v>
      </c>
      <c r="I5" s="30">
        <f aca="true" t="shared" si="2" ref="I5:I10">H5/C5</f>
        <v>0.9566826009729644</v>
      </c>
      <c r="J5" s="2">
        <v>740412.84</v>
      </c>
      <c r="K5" s="30">
        <f aca="true" t="shared" si="3" ref="K5:K10">J5/D5</f>
        <v>1.1182909596413315</v>
      </c>
      <c r="L5" s="29">
        <f aca="true" t="shared" si="4" ref="L5:L10">J5+H5-F5</f>
        <v>1386133.9</v>
      </c>
      <c r="M5" s="31">
        <f aca="true" t="shared" si="5" ref="M5:M10">L5/E5</f>
        <v>1.0743434541255907</v>
      </c>
      <c r="N5" s="1">
        <v>202000</v>
      </c>
      <c r="O5" s="30">
        <f aca="true" t="shared" si="6" ref="O5:O10">N5/F5</f>
        <v>0.852123140736911</v>
      </c>
      <c r="P5" s="28">
        <f>100000+562000</f>
        <v>662000</v>
      </c>
      <c r="Q5" s="30">
        <f aca="true" t="shared" si="7" ref="Q5:Q10">P5/H5</f>
        <v>0.7499071112037482</v>
      </c>
      <c r="R5" s="2">
        <v>511000</v>
      </c>
      <c r="S5" s="30">
        <f aca="true" t="shared" si="8" ref="S5:S10">R5/J5</f>
        <v>0.6901555083782718</v>
      </c>
      <c r="T5" s="29">
        <f aca="true" t="shared" si="9" ref="T5:T10">R5+P5-N5</f>
        <v>971000</v>
      </c>
      <c r="U5" s="31">
        <f aca="true" t="shared" si="10" ref="U5:U10">T5/L5</f>
        <v>0.7005095250898922</v>
      </c>
    </row>
    <row r="6" spans="1:21" s="20" customFormat="1" ht="39.75" customHeight="1">
      <c r="A6" s="32" t="s">
        <v>8</v>
      </c>
      <c r="B6" s="33">
        <v>928.8</v>
      </c>
      <c r="C6" s="34">
        <v>1500</v>
      </c>
      <c r="D6" s="34">
        <v>15252.66</v>
      </c>
      <c r="E6" s="29">
        <f t="shared" si="0"/>
        <v>15823.86</v>
      </c>
      <c r="F6" s="3">
        <v>2104</v>
      </c>
      <c r="G6" s="30">
        <f t="shared" si="1"/>
        <v>2.2652885443583117</v>
      </c>
      <c r="H6" s="34">
        <v>1200</v>
      </c>
      <c r="I6" s="30">
        <f t="shared" si="2"/>
        <v>0.8</v>
      </c>
      <c r="J6" s="4">
        <v>10068.19</v>
      </c>
      <c r="K6" s="30">
        <f t="shared" si="3"/>
        <v>0.6600940426128951</v>
      </c>
      <c r="L6" s="29">
        <f t="shared" si="4"/>
        <v>9164.19</v>
      </c>
      <c r="M6" s="31">
        <f t="shared" si="5"/>
        <v>0.5791374544516951</v>
      </c>
      <c r="N6" s="3">
        <v>710</v>
      </c>
      <c r="O6" s="30">
        <f t="shared" si="6"/>
        <v>0.33745247148288976</v>
      </c>
      <c r="P6" s="34">
        <v>820</v>
      </c>
      <c r="Q6" s="30">
        <f t="shared" si="7"/>
        <v>0.6833333333333333</v>
      </c>
      <c r="R6" s="4">
        <v>6839</v>
      </c>
      <c r="S6" s="30">
        <f t="shared" si="8"/>
        <v>0.6792680710236895</v>
      </c>
      <c r="T6" s="29">
        <f t="shared" si="9"/>
        <v>6949</v>
      </c>
      <c r="U6" s="31">
        <f t="shared" si="10"/>
        <v>0.7582776000934071</v>
      </c>
    </row>
    <row r="7" spans="1:21" s="20" customFormat="1" ht="30" customHeight="1">
      <c r="A7" s="35" t="s">
        <v>0</v>
      </c>
      <c r="B7" s="33">
        <v>12899.15</v>
      </c>
      <c r="C7" s="34">
        <v>23147</v>
      </c>
      <c r="D7" s="34">
        <v>11589.46</v>
      </c>
      <c r="E7" s="29">
        <f t="shared" si="0"/>
        <v>21837.309999999998</v>
      </c>
      <c r="F7" s="5">
        <v>23854.493</v>
      </c>
      <c r="G7" s="30">
        <f t="shared" si="1"/>
        <v>1.8493073574615382</v>
      </c>
      <c r="H7" s="34">
        <v>26840</v>
      </c>
      <c r="I7" s="30">
        <f t="shared" si="2"/>
        <v>1.1595455134574675</v>
      </c>
      <c r="J7" s="4">
        <v>10546</v>
      </c>
      <c r="K7" s="30">
        <f t="shared" si="3"/>
        <v>0.9099647438275813</v>
      </c>
      <c r="L7" s="29">
        <f t="shared" si="4"/>
        <v>13531.507000000001</v>
      </c>
      <c r="M7" s="31">
        <f t="shared" si="5"/>
        <v>0.6196508177976134</v>
      </c>
      <c r="N7" s="5">
        <v>22500</v>
      </c>
      <c r="O7" s="30">
        <f t="shared" si="6"/>
        <v>0.9432185374889335</v>
      </c>
      <c r="P7" s="34">
        <f>16500+2030</f>
        <v>18530</v>
      </c>
      <c r="Q7" s="30">
        <f t="shared" si="7"/>
        <v>0.690387481371088</v>
      </c>
      <c r="R7" s="4">
        <v>10718</v>
      </c>
      <c r="S7" s="30">
        <f t="shared" si="8"/>
        <v>1.0163095012326948</v>
      </c>
      <c r="T7" s="29">
        <f t="shared" si="9"/>
        <v>6748</v>
      </c>
      <c r="U7" s="31">
        <f t="shared" si="10"/>
        <v>0.49868798796763725</v>
      </c>
    </row>
    <row r="8" spans="1:21" s="20" customFormat="1" ht="29.25" customHeight="1">
      <c r="A8" s="35" t="s">
        <v>1</v>
      </c>
      <c r="B8" s="33">
        <v>3554.12</v>
      </c>
      <c r="C8" s="34">
        <v>7300</v>
      </c>
      <c r="D8" s="34">
        <v>23576.67</v>
      </c>
      <c r="E8" s="29">
        <f t="shared" si="0"/>
        <v>27322.55</v>
      </c>
      <c r="F8" s="3">
        <v>4027.4</v>
      </c>
      <c r="G8" s="30">
        <f t="shared" si="1"/>
        <v>1.1331637648700663</v>
      </c>
      <c r="H8" s="34">
        <v>6254</v>
      </c>
      <c r="I8" s="30">
        <f t="shared" si="2"/>
        <v>0.8567123287671233</v>
      </c>
      <c r="J8" s="4">
        <v>18477</v>
      </c>
      <c r="K8" s="30">
        <f t="shared" si="3"/>
        <v>0.783698461233075</v>
      </c>
      <c r="L8" s="29">
        <f t="shared" si="4"/>
        <v>20703.6</v>
      </c>
      <c r="M8" s="31">
        <f t="shared" si="5"/>
        <v>0.757747721204646</v>
      </c>
      <c r="N8" s="3">
        <v>3013</v>
      </c>
      <c r="O8" s="30">
        <f t="shared" si="6"/>
        <v>0.7481253414113324</v>
      </c>
      <c r="P8" s="34">
        <f>2945</f>
        <v>2945</v>
      </c>
      <c r="Q8" s="30">
        <f t="shared" si="7"/>
        <v>0.4708986248800768</v>
      </c>
      <c r="R8" s="4">
        <v>20577</v>
      </c>
      <c r="S8" s="30">
        <f t="shared" si="8"/>
        <v>1.113654814093197</v>
      </c>
      <c r="T8" s="29">
        <f t="shared" si="9"/>
        <v>20509</v>
      </c>
      <c r="U8" s="31">
        <f t="shared" si="10"/>
        <v>0.9906006684827761</v>
      </c>
    </row>
    <row r="9" spans="1:21" s="20" customFormat="1" ht="29.25" customHeight="1">
      <c r="A9" s="35" t="s">
        <v>2</v>
      </c>
      <c r="B9" s="33">
        <v>331</v>
      </c>
      <c r="C9" s="34">
        <v>1703</v>
      </c>
      <c r="D9" s="34" t="s">
        <v>4</v>
      </c>
      <c r="E9" s="29">
        <f t="shared" si="0"/>
        <v>2882</v>
      </c>
      <c r="F9" s="3">
        <v>256</v>
      </c>
      <c r="G9" s="30">
        <f t="shared" si="1"/>
        <v>0.7734138972809668</v>
      </c>
      <c r="H9" s="34">
        <v>1429</v>
      </c>
      <c r="I9" s="30">
        <f t="shared" si="2"/>
        <v>0.8391074574280681</v>
      </c>
      <c r="J9" s="4">
        <v>1293</v>
      </c>
      <c r="K9" s="30">
        <f t="shared" si="3"/>
        <v>0.8562913907284768</v>
      </c>
      <c r="L9" s="29">
        <f t="shared" si="4"/>
        <v>2466</v>
      </c>
      <c r="M9" s="31">
        <f t="shared" si="5"/>
        <v>0.8556557945870923</v>
      </c>
      <c r="N9" s="3">
        <v>194</v>
      </c>
      <c r="O9" s="30">
        <f t="shared" si="6"/>
        <v>0.7578125</v>
      </c>
      <c r="P9" s="34">
        <v>0</v>
      </c>
      <c r="Q9" s="30">
        <f t="shared" si="7"/>
        <v>0</v>
      </c>
      <c r="R9" s="4">
        <v>2226</v>
      </c>
      <c r="S9" s="30">
        <f t="shared" si="8"/>
        <v>1.7215777262180973</v>
      </c>
      <c r="T9" s="29">
        <f t="shared" si="9"/>
        <v>2032</v>
      </c>
      <c r="U9" s="31">
        <f t="shared" si="10"/>
        <v>0.8240064882400648</v>
      </c>
    </row>
    <row r="10" spans="1:21" s="20" customFormat="1" ht="29.25" customHeight="1" thickBot="1">
      <c r="A10" s="36" t="s">
        <v>7</v>
      </c>
      <c r="B10" s="37">
        <v>3337.6</v>
      </c>
      <c r="C10" s="38">
        <v>15619</v>
      </c>
      <c r="D10" s="38">
        <v>4300</v>
      </c>
      <c r="E10" s="39">
        <f t="shared" si="0"/>
        <v>16581.4</v>
      </c>
      <c r="F10" s="6">
        <f>SUM(5829.956+1448)</f>
        <v>7277.956</v>
      </c>
      <c r="G10" s="40">
        <f t="shared" si="1"/>
        <v>2.1805956375838926</v>
      </c>
      <c r="H10" s="38">
        <v>23440</v>
      </c>
      <c r="I10" s="40">
        <f t="shared" si="2"/>
        <v>1.5007362827325692</v>
      </c>
      <c r="J10" s="7">
        <f>SUM(144.26+855.1)</f>
        <v>999.36</v>
      </c>
      <c r="K10" s="40">
        <f t="shared" si="3"/>
        <v>0.2324093023255814</v>
      </c>
      <c r="L10" s="39">
        <f t="shared" si="4"/>
        <v>17161.404000000002</v>
      </c>
      <c r="M10" s="41">
        <f t="shared" si="5"/>
        <v>1.0349791935542234</v>
      </c>
      <c r="N10" s="6">
        <f>2174+12143</f>
        <v>14317</v>
      </c>
      <c r="O10" s="40">
        <f t="shared" si="6"/>
        <v>1.967173200827265</v>
      </c>
      <c r="P10" s="38">
        <f>20249+845</f>
        <v>21094</v>
      </c>
      <c r="Q10" s="40">
        <f t="shared" si="7"/>
        <v>0.8999146757679181</v>
      </c>
      <c r="R10" s="7">
        <f>197+47</f>
        <v>244</v>
      </c>
      <c r="S10" s="40">
        <f t="shared" si="8"/>
        <v>0.24415626000640409</v>
      </c>
      <c r="T10" s="39">
        <f t="shared" si="9"/>
        <v>7021</v>
      </c>
      <c r="U10" s="41">
        <f t="shared" si="10"/>
        <v>0.4091157110455531</v>
      </c>
    </row>
    <row r="11" spans="1:21" ht="20.25" customHeight="1">
      <c r="A11" s="42"/>
      <c r="B11" s="43"/>
      <c r="C11" s="43"/>
      <c r="D11" s="43"/>
      <c r="E11" s="43"/>
      <c r="F11" s="43"/>
      <c r="G11" s="44"/>
      <c r="H11" s="43"/>
      <c r="I11" s="44"/>
      <c r="J11" s="43"/>
      <c r="K11" s="44"/>
      <c r="L11" s="43"/>
      <c r="M11" s="44"/>
      <c r="N11" s="43"/>
      <c r="O11" s="44"/>
      <c r="P11" s="43"/>
      <c r="Q11" s="44"/>
      <c r="R11" s="43"/>
      <c r="S11" s="44"/>
      <c r="T11" s="43"/>
      <c r="U11" s="44"/>
    </row>
    <row r="12" spans="1:21" ht="17.25" customHeight="1">
      <c r="A12" s="44" t="s">
        <v>6</v>
      </c>
      <c r="B12" s="43"/>
      <c r="C12" s="43"/>
      <c r="D12" s="43"/>
      <c r="E12" s="43"/>
      <c r="F12" s="43"/>
      <c r="G12" s="44"/>
      <c r="H12" s="43"/>
      <c r="I12" s="44"/>
      <c r="J12" s="43"/>
      <c r="K12" s="44"/>
      <c r="L12" s="43"/>
      <c r="M12" s="44"/>
      <c r="N12" s="43"/>
      <c r="O12" s="44"/>
      <c r="P12" s="43"/>
      <c r="Q12" s="44"/>
      <c r="R12" s="43"/>
      <c r="S12" s="44"/>
      <c r="T12" s="43"/>
      <c r="U12" s="44"/>
    </row>
    <row r="13" spans="1:21" ht="16.5">
      <c r="A13" s="45"/>
      <c r="B13" s="46"/>
      <c r="C13" s="46"/>
      <c r="D13" s="46"/>
      <c r="E13" s="46"/>
      <c r="F13" s="46"/>
      <c r="G13" s="47"/>
      <c r="H13" s="46"/>
      <c r="I13" s="47"/>
      <c r="J13" s="46"/>
      <c r="K13" s="48"/>
      <c r="L13" s="46"/>
      <c r="M13" s="48"/>
      <c r="N13" s="46"/>
      <c r="O13" s="47"/>
      <c r="P13" s="46"/>
      <c r="Q13" s="47"/>
      <c r="R13" s="46"/>
      <c r="S13" s="48"/>
      <c r="T13" s="46"/>
      <c r="U13" s="48"/>
    </row>
    <row r="14" spans="1:21" ht="16.5">
      <c r="A14" s="47"/>
      <c r="B14" s="46"/>
      <c r="C14" s="46"/>
      <c r="D14" s="46"/>
      <c r="E14" s="46"/>
      <c r="F14" s="46"/>
      <c r="G14" s="47"/>
      <c r="H14" s="46"/>
      <c r="I14" s="47"/>
      <c r="J14" s="46"/>
      <c r="K14" s="48"/>
      <c r="L14" s="46"/>
      <c r="M14" s="48"/>
      <c r="N14" s="46"/>
      <c r="O14" s="47"/>
      <c r="P14" s="46"/>
      <c r="Q14" s="47"/>
      <c r="R14" s="46"/>
      <c r="S14" s="48"/>
      <c r="T14" s="46"/>
      <c r="U14" s="48"/>
    </row>
    <row r="15" spans="1:21" ht="16.5">
      <c r="A15" s="47"/>
      <c r="B15" s="46"/>
      <c r="C15" s="46"/>
      <c r="D15" s="46"/>
      <c r="E15" s="46"/>
      <c r="F15" s="46"/>
      <c r="G15" s="47"/>
      <c r="H15" s="46"/>
      <c r="I15" s="47"/>
      <c r="J15" s="46"/>
      <c r="K15" s="48"/>
      <c r="L15" s="46"/>
      <c r="M15" s="48"/>
      <c r="N15" s="46"/>
      <c r="O15" s="47"/>
      <c r="P15" s="46"/>
      <c r="Q15" s="47"/>
      <c r="R15" s="46"/>
      <c r="S15" s="48"/>
      <c r="T15" s="46"/>
      <c r="U15" s="48"/>
    </row>
    <row r="16" spans="1:21" ht="16.5">
      <c r="A16" s="47"/>
      <c r="B16" s="46"/>
      <c r="C16" s="46"/>
      <c r="D16" s="46"/>
      <c r="E16" s="46"/>
      <c r="F16" s="46"/>
      <c r="G16" s="47"/>
      <c r="H16" s="46"/>
      <c r="I16" s="47"/>
      <c r="J16" s="46"/>
      <c r="K16" s="48"/>
      <c r="L16" s="46"/>
      <c r="M16" s="48"/>
      <c r="N16" s="46"/>
      <c r="O16" s="47"/>
      <c r="P16" s="46"/>
      <c r="Q16" s="47"/>
      <c r="R16" s="46"/>
      <c r="S16" s="48"/>
      <c r="T16" s="46"/>
      <c r="U16" s="48"/>
    </row>
    <row r="17" spans="1:21" ht="16.5">
      <c r="A17" s="47"/>
      <c r="B17" s="46"/>
      <c r="C17" s="46"/>
      <c r="D17" s="46"/>
      <c r="E17" s="46"/>
      <c r="F17" s="46"/>
      <c r="G17" s="47"/>
      <c r="H17" s="46"/>
      <c r="I17" s="47"/>
      <c r="J17" s="46"/>
      <c r="K17" s="48"/>
      <c r="L17" s="46"/>
      <c r="M17" s="48"/>
      <c r="N17" s="46"/>
      <c r="O17" s="47"/>
      <c r="P17" s="46"/>
      <c r="Q17" s="47"/>
      <c r="R17" s="46"/>
      <c r="S17" s="48"/>
      <c r="T17" s="46"/>
      <c r="U17" s="48"/>
    </row>
    <row r="18" spans="1:21" ht="16.5">
      <c r="A18" s="47"/>
      <c r="B18" s="46"/>
      <c r="C18" s="46"/>
      <c r="D18" s="46"/>
      <c r="E18" s="46"/>
      <c r="F18" s="46"/>
      <c r="G18" s="47"/>
      <c r="H18" s="46"/>
      <c r="I18" s="47"/>
      <c r="J18" s="46"/>
      <c r="K18" s="48"/>
      <c r="L18" s="46"/>
      <c r="M18" s="48"/>
      <c r="N18" s="46"/>
      <c r="O18" s="47"/>
      <c r="P18" s="46"/>
      <c r="Q18" s="47"/>
      <c r="R18" s="46"/>
      <c r="S18" s="48"/>
      <c r="T18" s="46"/>
      <c r="U18" s="48"/>
    </row>
    <row r="19" spans="1:21" ht="16.5">
      <c r="A19" s="47"/>
      <c r="B19" s="46"/>
      <c r="C19" s="46"/>
      <c r="D19" s="46"/>
      <c r="E19" s="46"/>
      <c r="F19" s="46"/>
      <c r="G19" s="47"/>
      <c r="H19" s="46"/>
      <c r="I19" s="47"/>
      <c r="J19" s="46"/>
      <c r="K19" s="48"/>
      <c r="L19" s="46"/>
      <c r="M19" s="48"/>
      <c r="N19" s="46"/>
      <c r="O19" s="47"/>
      <c r="P19" s="46"/>
      <c r="Q19" s="47"/>
      <c r="R19" s="46"/>
      <c r="S19" s="48"/>
      <c r="T19" s="46"/>
      <c r="U19" s="48"/>
    </row>
    <row r="20" spans="1:21" ht="16.5">
      <c r="A20" s="47"/>
      <c r="B20" s="46"/>
      <c r="C20" s="46"/>
      <c r="D20" s="46"/>
      <c r="E20" s="46"/>
      <c r="F20" s="46"/>
      <c r="G20" s="47"/>
      <c r="H20" s="46"/>
      <c r="I20" s="47"/>
      <c r="J20" s="46"/>
      <c r="K20" s="47"/>
      <c r="L20" s="46"/>
      <c r="M20" s="47"/>
      <c r="N20" s="46"/>
      <c r="O20" s="47"/>
      <c r="P20" s="46"/>
      <c r="Q20" s="47"/>
      <c r="R20" s="46"/>
      <c r="S20" s="47"/>
      <c r="T20" s="46"/>
      <c r="U20" s="47"/>
    </row>
    <row r="21" spans="1:21" ht="16.5">
      <c r="A21" s="47"/>
      <c r="B21" s="46"/>
      <c r="C21" s="46"/>
      <c r="D21" s="46"/>
      <c r="E21" s="46"/>
      <c r="F21" s="46"/>
      <c r="G21" s="47"/>
      <c r="H21" s="46"/>
      <c r="I21" s="47"/>
      <c r="J21" s="46"/>
      <c r="K21" s="47"/>
      <c r="L21" s="46"/>
      <c r="M21" s="47"/>
      <c r="N21" s="46"/>
      <c r="O21" s="47"/>
      <c r="P21" s="46"/>
      <c r="Q21" s="47"/>
      <c r="R21" s="46"/>
      <c r="S21" s="47"/>
      <c r="T21" s="46"/>
      <c r="U21" s="47"/>
    </row>
    <row r="22" spans="1:21" ht="16.5">
      <c r="A22" s="47"/>
      <c r="B22" s="46"/>
      <c r="C22" s="46"/>
      <c r="D22" s="46"/>
      <c r="E22" s="46"/>
      <c r="F22" s="46"/>
      <c r="G22" s="47"/>
      <c r="H22" s="46"/>
      <c r="I22" s="47"/>
      <c r="J22" s="46"/>
      <c r="K22" s="47"/>
      <c r="L22" s="46"/>
      <c r="M22" s="47"/>
      <c r="N22" s="46"/>
      <c r="O22" s="47"/>
      <c r="P22" s="46"/>
      <c r="Q22" s="47"/>
      <c r="R22" s="46"/>
      <c r="S22" s="47"/>
      <c r="T22" s="46"/>
      <c r="U22" s="47"/>
    </row>
    <row r="23" spans="1:21" ht="16.5">
      <c r="A23" s="47"/>
      <c r="B23" s="46"/>
      <c r="C23" s="46"/>
      <c r="D23" s="46"/>
      <c r="E23" s="46"/>
      <c r="F23" s="46"/>
      <c r="G23" s="47"/>
      <c r="H23" s="46"/>
      <c r="I23" s="47"/>
      <c r="J23" s="46"/>
      <c r="K23" s="47"/>
      <c r="L23" s="46"/>
      <c r="M23" s="47"/>
      <c r="N23" s="46"/>
      <c r="O23" s="47"/>
      <c r="P23" s="46"/>
      <c r="Q23" s="47"/>
      <c r="R23" s="46"/>
      <c r="S23" s="47"/>
      <c r="T23" s="46"/>
      <c r="U23" s="47"/>
    </row>
    <row r="24" spans="1:21" ht="16.5">
      <c r="A24" s="47"/>
      <c r="B24" s="46"/>
      <c r="C24" s="46"/>
      <c r="D24" s="46"/>
      <c r="E24" s="46"/>
      <c r="F24" s="46"/>
      <c r="G24" s="47"/>
      <c r="H24" s="46"/>
      <c r="I24" s="47"/>
      <c r="J24" s="46"/>
      <c r="K24" s="47"/>
      <c r="L24" s="46"/>
      <c r="M24" s="47"/>
      <c r="N24" s="46"/>
      <c r="O24" s="47"/>
      <c r="P24" s="46"/>
      <c r="Q24" s="47"/>
      <c r="R24" s="46"/>
      <c r="S24" s="47"/>
      <c r="T24" s="46"/>
      <c r="U24" s="47"/>
    </row>
    <row r="25" spans="1:21" ht="16.5">
      <c r="A25" s="47"/>
      <c r="B25" s="46"/>
      <c r="C25" s="46"/>
      <c r="D25" s="46"/>
      <c r="E25" s="46"/>
      <c r="F25" s="46"/>
      <c r="G25" s="47"/>
      <c r="H25" s="46"/>
      <c r="I25" s="47"/>
      <c r="J25" s="46"/>
      <c r="K25" s="47"/>
      <c r="L25" s="46"/>
      <c r="M25" s="47"/>
      <c r="N25" s="46"/>
      <c r="O25" s="47"/>
      <c r="P25" s="46"/>
      <c r="Q25" s="47"/>
      <c r="R25" s="46"/>
      <c r="S25" s="47"/>
      <c r="T25" s="46"/>
      <c r="U25" s="47"/>
    </row>
    <row r="26" spans="1:21" ht="16.5">
      <c r="A26" s="47"/>
      <c r="B26" s="46"/>
      <c r="C26" s="46"/>
      <c r="D26" s="46"/>
      <c r="E26" s="46"/>
      <c r="F26" s="46"/>
      <c r="G26" s="47"/>
      <c r="H26" s="46"/>
      <c r="I26" s="47"/>
      <c r="J26" s="46"/>
      <c r="K26" s="47"/>
      <c r="L26" s="46"/>
      <c r="M26" s="47"/>
      <c r="N26" s="46"/>
      <c r="O26" s="47"/>
      <c r="P26" s="46"/>
      <c r="Q26" s="47"/>
      <c r="R26" s="46"/>
      <c r="S26" s="47"/>
      <c r="T26" s="46"/>
      <c r="U26" s="47"/>
    </row>
    <row r="27" spans="1:21" ht="16.5">
      <c r="A27" s="47"/>
      <c r="B27" s="49"/>
      <c r="C27" s="49"/>
      <c r="D27" s="49"/>
      <c r="E27" s="49"/>
      <c r="F27" s="49"/>
      <c r="G27" s="48"/>
      <c r="H27" s="49"/>
      <c r="I27" s="48"/>
      <c r="J27" s="49"/>
      <c r="K27" s="48"/>
      <c r="L27" s="49"/>
      <c r="M27" s="48"/>
      <c r="N27" s="49"/>
      <c r="O27" s="48"/>
      <c r="P27" s="49"/>
      <c r="Q27" s="48"/>
      <c r="R27" s="49"/>
      <c r="S27" s="48"/>
      <c r="T27" s="49"/>
      <c r="U27" s="48"/>
    </row>
    <row r="28" spans="1:21" ht="12.75">
      <c r="A28" s="48"/>
      <c r="B28" s="49"/>
      <c r="C28" s="49"/>
      <c r="D28" s="49"/>
      <c r="E28" s="49"/>
      <c r="F28" s="49"/>
      <c r="G28" s="48"/>
      <c r="H28" s="49"/>
      <c r="I28" s="48"/>
      <c r="J28" s="49"/>
      <c r="K28" s="48"/>
      <c r="L28" s="49"/>
      <c r="M28" s="48"/>
      <c r="N28" s="49"/>
      <c r="O28" s="48"/>
      <c r="P28" s="49"/>
      <c r="Q28" s="48"/>
      <c r="R28" s="49"/>
      <c r="S28" s="48"/>
      <c r="T28" s="49"/>
      <c r="U28" s="48"/>
    </row>
    <row r="29" spans="1:21" ht="12.75">
      <c r="A29" s="48"/>
      <c r="B29" s="49"/>
      <c r="C29" s="49"/>
      <c r="D29" s="49"/>
      <c r="E29" s="49"/>
      <c r="F29" s="49"/>
      <c r="G29" s="48"/>
      <c r="H29" s="49"/>
      <c r="I29" s="48"/>
      <c r="J29" s="49"/>
      <c r="K29" s="48"/>
      <c r="L29" s="49"/>
      <c r="M29" s="48"/>
      <c r="N29" s="49"/>
      <c r="O29" s="48"/>
      <c r="P29" s="49"/>
      <c r="Q29" s="48"/>
      <c r="R29" s="49"/>
      <c r="S29" s="48"/>
      <c r="T29" s="49"/>
      <c r="U29" s="48"/>
    </row>
    <row r="30" spans="1:21" ht="12.75">
      <c r="A30" s="48"/>
      <c r="B30" s="49"/>
      <c r="C30" s="49"/>
      <c r="D30" s="49"/>
      <c r="E30" s="49"/>
      <c r="F30" s="49"/>
      <c r="G30" s="48"/>
      <c r="H30" s="49"/>
      <c r="I30" s="48"/>
      <c r="J30" s="49"/>
      <c r="K30" s="48"/>
      <c r="L30" s="49"/>
      <c r="M30" s="48"/>
      <c r="N30" s="49"/>
      <c r="O30" s="48"/>
      <c r="P30" s="49"/>
      <c r="Q30" s="48"/>
      <c r="R30" s="49"/>
      <c r="S30" s="48"/>
      <c r="T30" s="49"/>
      <c r="U30" s="48"/>
    </row>
    <row r="31" spans="1:21" ht="12.75">
      <c r="A31" s="48"/>
      <c r="B31" s="49"/>
      <c r="C31" s="49"/>
      <c r="D31" s="49"/>
      <c r="E31" s="49"/>
      <c r="F31" s="49"/>
      <c r="G31" s="48"/>
      <c r="H31" s="49"/>
      <c r="I31" s="48"/>
      <c r="J31" s="49"/>
      <c r="K31" s="48"/>
      <c r="L31" s="49"/>
      <c r="M31" s="48"/>
      <c r="N31" s="49"/>
      <c r="O31" s="48"/>
      <c r="P31" s="49"/>
      <c r="Q31" s="48"/>
      <c r="R31" s="49"/>
      <c r="S31" s="48"/>
      <c r="T31" s="49"/>
      <c r="U31" s="48"/>
    </row>
    <row r="32" ht="12.75">
      <c r="A32" s="48"/>
    </row>
    <row r="33" ht="12.75">
      <c r="A33" s="48"/>
    </row>
    <row r="34" ht="12.75">
      <c r="A34" s="48"/>
    </row>
    <row r="35" ht="12.75">
      <c r="A35" s="48"/>
    </row>
    <row r="36" ht="12.75">
      <c r="A36" s="48"/>
    </row>
    <row r="37" ht="12.75">
      <c r="A37" s="48"/>
    </row>
    <row r="38" ht="12.75">
      <c r="A38" s="48"/>
    </row>
    <row r="39" ht="12.75">
      <c r="A39" s="48"/>
    </row>
    <row r="40" ht="12.75">
      <c r="A40" s="48"/>
    </row>
    <row r="41" ht="12.75">
      <c r="A41" s="48"/>
    </row>
    <row r="42" ht="12.75">
      <c r="A42" s="48"/>
    </row>
    <row r="43" ht="12.75">
      <c r="A43" s="48"/>
    </row>
    <row r="44" ht="12.75">
      <c r="A44" s="48"/>
    </row>
  </sheetData>
  <sheetProtection/>
  <mergeCells count="5">
    <mergeCell ref="F1:U1"/>
    <mergeCell ref="F2:M2"/>
    <mergeCell ref="B2:E2"/>
    <mergeCell ref="A2:A4"/>
    <mergeCell ref="N2:U2"/>
  </mergeCells>
  <printOptions/>
  <pageMargins left="0.15748031496062992" right="0.15748031496062992" top="0.45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Ivo</cp:lastModifiedBy>
  <cp:lastPrinted>2010-11-11T07:55:49Z</cp:lastPrinted>
  <dcterms:created xsi:type="dcterms:W3CDTF">2007-12-19T10:28:54Z</dcterms:created>
  <dcterms:modified xsi:type="dcterms:W3CDTF">2013-09-09T08:58:20Z</dcterms:modified>
  <cp:category/>
  <cp:version/>
  <cp:contentType/>
  <cp:contentStatus/>
</cp:coreProperties>
</file>